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Promotion\Paper\Mamot et al._2019_JGR\Data\"/>
    </mc:Choice>
  </mc:AlternateContent>
  <bookViews>
    <workbookView xWindow="0" yWindow="0" windowWidth="21870" windowHeight="11745" tabRatio="500"/>
  </bookViews>
  <sheets>
    <sheet name="unfrozen" sheetId="1" r:id="rId1"/>
    <sheet name="frozen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D17" i="1"/>
  <c r="C18" i="1"/>
  <c r="D18" i="1"/>
  <c r="C19" i="1"/>
  <c r="D19" i="1"/>
  <c r="C20" i="1"/>
  <c r="D20" i="1"/>
  <c r="E20" i="1"/>
  <c r="E19" i="1"/>
  <c r="E18" i="1"/>
  <c r="E17" i="1"/>
  <c r="E17" i="2"/>
  <c r="C20" i="2"/>
  <c r="C19" i="2"/>
  <c r="C18" i="2"/>
  <c r="C17" i="2"/>
  <c r="D20" i="2"/>
  <c r="D19" i="2"/>
  <c r="D18" i="2"/>
  <c r="D17" i="2"/>
  <c r="E20" i="2"/>
  <c r="E19" i="2"/>
  <c r="E18" i="2"/>
</calcChain>
</file>

<file path=xl/sharedStrings.xml><?xml version="1.0" encoding="utf-8"?>
<sst xmlns="http://schemas.openxmlformats.org/spreadsheetml/2006/main" count="52" uniqueCount="40">
  <si>
    <r>
      <t>σ</t>
    </r>
    <r>
      <rPr>
        <vertAlign val="subscript"/>
        <sz val="12"/>
        <color theme="1"/>
        <rFont val="Calibri (Textkörper)"/>
      </rPr>
      <t>1</t>
    </r>
    <r>
      <rPr>
        <sz val="12"/>
        <color theme="1"/>
        <rFont val="Calibri"/>
        <family val="2"/>
        <scheme val="minor"/>
      </rPr>
      <t xml:space="preserve"> (V) [MPa]</t>
    </r>
  </si>
  <si>
    <r>
      <t>σ</t>
    </r>
    <r>
      <rPr>
        <vertAlign val="subscript"/>
        <sz val="12"/>
        <color theme="1"/>
        <rFont val="Calibri (Textkörper)"/>
      </rPr>
      <t>2</t>
    </r>
    <r>
      <rPr>
        <sz val="12"/>
        <color theme="1"/>
        <rFont val="Calibri"/>
        <family val="2"/>
        <scheme val="minor"/>
      </rPr>
      <t xml:space="preserve"> (V) [MPa]</t>
    </r>
  </si>
  <si>
    <r>
      <t>σ</t>
    </r>
    <r>
      <rPr>
        <vertAlign val="subscript"/>
        <sz val="12"/>
        <color theme="1"/>
        <rFont val="Calibri (Textkörper)"/>
      </rPr>
      <t>u</t>
    </r>
    <r>
      <rPr>
        <sz val="12"/>
        <color theme="1"/>
        <rFont val="Calibri"/>
        <family val="2"/>
        <scheme val="minor"/>
      </rPr>
      <t xml:space="preserve"> [MPa]</t>
    </r>
  </si>
  <si>
    <t>ZG6_1</t>
  </si>
  <si>
    <t>ZG6_3</t>
  </si>
  <si>
    <t>ZG10_1</t>
  </si>
  <si>
    <t>ZG11_2</t>
  </si>
  <si>
    <t>ZG13_4</t>
  </si>
  <si>
    <t>ZG14_2</t>
  </si>
  <si>
    <t>ZG14_4</t>
  </si>
  <si>
    <t>ZG14_6</t>
  </si>
  <si>
    <t>ZG14_9</t>
  </si>
  <si>
    <t>ZG17_3</t>
  </si>
  <si>
    <t>ZG17_5</t>
  </si>
  <si>
    <t>ZG17_7</t>
  </si>
  <si>
    <t>ZG19_2</t>
  </si>
  <si>
    <t>ZG17_10</t>
  </si>
  <si>
    <t>-</t>
  </si>
  <si>
    <t>ZG6_2</t>
  </si>
  <si>
    <t>ZG8_1</t>
  </si>
  <si>
    <t>ZG11_1</t>
  </si>
  <si>
    <t>ZG13_1</t>
  </si>
  <si>
    <t>ZG14_3</t>
  </si>
  <si>
    <t>ZG14_5</t>
  </si>
  <si>
    <t>ZG14_7</t>
  </si>
  <si>
    <t>ZG16_1</t>
  </si>
  <si>
    <t>ZG17_2</t>
  </si>
  <si>
    <t>ZG17_4</t>
  </si>
  <si>
    <t>ZG17_6</t>
  </si>
  <si>
    <t>ZG17_9</t>
  </si>
  <si>
    <t>ZG19_1</t>
  </si>
  <si>
    <t>ZG14_1</t>
  </si>
  <si>
    <t>Minimum</t>
  </si>
  <si>
    <t>Maximum</t>
  </si>
  <si>
    <t>Sample</t>
  </si>
  <si>
    <t>unfrozen</t>
  </si>
  <si>
    <t>Thermal state</t>
  </si>
  <si>
    <t>Mean</t>
  </si>
  <si>
    <t>Standard deviation</t>
  </si>
  <si>
    <t>frozen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</si>
</sst>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2">
    <font>
      <sz val="12"/>
      <color theme="1"/>
      <name val="Calibri"/>
      <family val="2"/>
      <scheme val="minor"/>
    </font>
    <font>
      <vertAlign val="subscript"/>
      <sz val="12"/>
      <color theme="1"/>
      <name val="Calibri (Textkörper)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165" fontId="0" fillId="0" borderId="0" xfId="0" applyNumberFormat="1"/>
    <xf numFmtId="2" fontId="0" fillId="0" borderId="0" xfId="0" applyNumberFormat="1"/>
    <xf numFmtId="0" fontId="0" fillId="0" borderId="4" xfId="0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165" fontId="0" fillId="0" borderId="7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165" fontId="0" fillId="0" borderId="5" xfId="0" applyNumberFormat="1" applyFill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165" fontId="0" fillId="0" borderId="1" xfId="0" applyNumberFormat="1" applyFill="1" applyBorder="1"/>
    <xf numFmtId="165" fontId="0" fillId="0" borderId="2" xfId="0" applyNumberFormat="1" applyFill="1" applyBorder="1"/>
    <xf numFmtId="0" fontId="0" fillId="0" borderId="3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165" fontId="0" fillId="0" borderId="3" xfId="0" applyNumberFormat="1" applyFill="1" applyBorder="1"/>
    <xf numFmtId="165" fontId="0" fillId="0" borderId="4" xfId="0" applyNumberFormat="1" applyFill="1" applyBorder="1"/>
    <xf numFmtId="0" fontId="0" fillId="0" borderId="5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165" fontId="0" fillId="0" borderId="5" xfId="0" applyNumberFormat="1" applyFill="1" applyBorder="1"/>
    <xf numFmtId="165" fontId="0" fillId="0" borderId="6" xfId="0" applyNumberFormat="1" applyFill="1" applyBorder="1"/>
    <xf numFmtId="0" fontId="0" fillId="0" borderId="10" xfId="0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2" fontId="0" fillId="0" borderId="1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tabSelected="1" workbookViewId="0">
      <selection activeCell="G25" sqref="G25"/>
    </sheetView>
  </sheetViews>
  <sheetFormatPr baseColWidth="10" defaultRowHeight="15.75"/>
  <cols>
    <col min="1" max="1" width="8.875" style="1" customWidth="1"/>
    <col min="2" max="2" width="10.875" style="1" customWidth="1"/>
    <col min="3" max="4" width="10.875" customWidth="1"/>
    <col min="5" max="5" width="8.625" customWidth="1"/>
  </cols>
  <sheetData>
    <row r="1" spans="1:5" ht="32.25" thickBot="1">
      <c r="A1" s="8" t="s">
        <v>34</v>
      </c>
      <c r="B1" s="35" t="s">
        <v>36</v>
      </c>
      <c r="C1" s="10" t="s">
        <v>0</v>
      </c>
      <c r="D1" s="11" t="s">
        <v>1</v>
      </c>
      <c r="E1" s="11" t="s">
        <v>2</v>
      </c>
    </row>
    <row r="2" spans="1:5">
      <c r="A2" s="12" t="s">
        <v>3</v>
      </c>
      <c r="B2" s="40" t="s">
        <v>35</v>
      </c>
      <c r="C2" s="13">
        <v>50</v>
      </c>
      <c r="D2" s="14">
        <v>70</v>
      </c>
      <c r="E2" s="15">
        <v>92.4</v>
      </c>
    </row>
    <row r="3" spans="1:5">
      <c r="A3" s="16" t="s">
        <v>4</v>
      </c>
      <c r="B3" s="41"/>
      <c r="C3" s="6">
        <v>50</v>
      </c>
      <c r="D3" s="7">
        <v>90</v>
      </c>
      <c r="E3" s="5">
        <v>107.2</v>
      </c>
    </row>
    <row r="4" spans="1:5">
      <c r="A4" s="16" t="s">
        <v>5</v>
      </c>
      <c r="B4" s="41"/>
      <c r="C4" s="6">
        <v>15</v>
      </c>
      <c r="D4" s="7">
        <v>25</v>
      </c>
      <c r="E4" s="5">
        <v>51.1</v>
      </c>
    </row>
    <row r="5" spans="1:5">
      <c r="A5" s="16" t="s">
        <v>6</v>
      </c>
      <c r="B5" s="41"/>
      <c r="C5" s="6">
        <v>25</v>
      </c>
      <c r="D5" s="7">
        <v>40</v>
      </c>
      <c r="E5" s="5">
        <v>62.2</v>
      </c>
    </row>
    <row r="6" spans="1:5">
      <c r="A6" s="16" t="s">
        <v>7</v>
      </c>
      <c r="B6" s="41"/>
      <c r="C6" s="6">
        <v>30</v>
      </c>
      <c r="D6" s="7">
        <v>50</v>
      </c>
      <c r="E6" s="5">
        <v>61.4</v>
      </c>
    </row>
    <row r="7" spans="1:5">
      <c r="A7" s="16" t="s">
        <v>8</v>
      </c>
      <c r="B7" s="41"/>
      <c r="C7" s="6">
        <v>40</v>
      </c>
      <c r="D7" s="7">
        <v>100</v>
      </c>
      <c r="E7" s="7">
        <v>126</v>
      </c>
    </row>
    <row r="8" spans="1:5">
      <c r="A8" s="16" t="s">
        <v>9</v>
      </c>
      <c r="B8" s="41"/>
      <c r="C8" s="6">
        <v>40</v>
      </c>
      <c r="D8" s="7">
        <v>110</v>
      </c>
      <c r="E8" s="5">
        <v>130.1</v>
      </c>
    </row>
    <row r="9" spans="1:5">
      <c r="A9" s="16" t="s">
        <v>10</v>
      </c>
      <c r="B9" s="41"/>
      <c r="C9" s="6">
        <v>30</v>
      </c>
      <c r="D9" s="7">
        <v>60</v>
      </c>
      <c r="E9" s="7">
        <v>94</v>
      </c>
    </row>
    <row r="10" spans="1:5" s="2" customFormat="1">
      <c r="A10" s="16" t="s">
        <v>11</v>
      </c>
      <c r="B10" s="41"/>
      <c r="C10" s="6">
        <v>40</v>
      </c>
      <c r="D10" s="7">
        <v>80</v>
      </c>
      <c r="E10" s="5">
        <v>99.2</v>
      </c>
    </row>
    <row r="11" spans="1:5">
      <c r="A11" s="16" t="s">
        <v>12</v>
      </c>
      <c r="B11" s="41"/>
      <c r="C11" s="6">
        <v>30</v>
      </c>
      <c r="D11" s="7">
        <v>55</v>
      </c>
      <c r="E11" s="7">
        <v>84</v>
      </c>
    </row>
    <row r="12" spans="1:5">
      <c r="A12" s="16" t="s">
        <v>13</v>
      </c>
      <c r="B12" s="41"/>
      <c r="C12" s="6">
        <v>70</v>
      </c>
      <c r="D12" s="7">
        <v>120</v>
      </c>
      <c r="E12" s="5">
        <v>135.4</v>
      </c>
    </row>
    <row r="13" spans="1:5">
      <c r="A13" s="16" t="s">
        <v>14</v>
      </c>
      <c r="B13" s="41"/>
      <c r="C13" s="6">
        <v>40</v>
      </c>
      <c r="D13" s="7">
        <v>60</v>
      </c>
      <c r="E13" s="5">
        <v>71.7</v>
      </c>
    </row>
    <row r="14" spans="1:5">
      <c r="A14" s="16" t="s">
        <v>16</v>
      </c>
      <c r="B14" s="41"/>
      <c r="C14" s="6">
        <v>25</v>
      </c>
      <c r="D14" s="7">
        <v>35</v>
      </c>
      <c r="E14" s="5">
        <v>53.5</v>
      </c>
    </row>
    <row r="15" spans="1:5" ht="16.5" thickBot="1">
      <c r="A15" s="19" t="s">
        <v>15</v>
      </c>
      <c r="B15" s="42"/>
      <c r="C15" s="20">
        <v>40</v>
      </c>
      <c r="D15" s="21">
        <v>70</v>
      </c>
      <c r="E15" s="22">
        <v>105.9</v>
      </c>
    </row>
    <row r="16" spans="1:5" ht="16.5" thickBot="1">
      <c r="A16" s="36"/>
      <c r="B16" s="36"/>
      <c r="C16" s="2"/>
      <c r="D16" s="2"/>
      <c r="E16" s="2"/>
    </row>
    <row r="17" spans="1:9">
      <c r="A17" s="23" t="s">
        <v>32</v>
      </c>
      <c r="B17" s="24"/>
      <c r="C17" s="37">
        <f>MIN(C2:C10,C11:C15)</f>
        <v>15</v>
      </c>
      <c r="D17" s="38">
        <f>MIN(D2:D10,D11:D15)</f>
        <v>25</v>
      </c>
      <c r="E17" s="39">
        <f>MIN(E2:E10,E11:E15)</f>
        <v>51.1</v>
      </c>
      <c r="G17" s="4"/>
      <c r="I17" s="3"/>
    </row>
    <row r="18" spans="1:9">
      <c r="A18" s="27" t="s">
        <v>33</v>
      </c>
      <c r="B18" s="28"/>
      <c r="C18" s="6">
        <f>MAX(C2:C10,C11:C15)</f>
        <v>70</v>
      </c>
      <c r="D18" s="7">
        <f>MAX(D2:D10,D11:D15)</f>
        <v>120</v>
      </c>
      <c r="E18" s="7">
        <f>MAX(E2:E10,E11:E15)</f>
        <v>135.4</v>
      </c>
      <c r="G18" s="4"/>
      <c r="I18" s="3"/>
    </row>
    <row r="19" spans="1:9">
      <c r="A19" s="27" t="s">
        <v>37</v>
      </c>
      <c r="B19" s="28"/>
      <c r="C19" s="6">
        <f>AVERAGE(C2:C10,C11:C15)</f>
        <v>37.5</v>
      </c>
      <c r="D19" s="7">
        <f>AVERAGE(D2:D10,D11:D15)</f>
        <v>68.928571428571431</v>
      </c>
      <c r="E19" s="7">
        <f>AVERAGE(E2:E10,E11:E15)</f>
        <v>91.007142857142867</v>
      </c>
    </row>
    <row r="20" spans="1:9" ht="16.5" thickBot="1">
      <c r="A20" s="31" t="s">
        <v>38</v>
      </c>
      <c r="B20" s="32"/>
      <c r="C20" s="20">
        <f>STDEVP(C2:C10,C11:C15)</f>
        <v>13.058932356273015</v>
      </c>
      <c r="D20" s="21">
        <f>STDEVP(D2:D10,D11:D15)</f>
        <v>27.332514090924974</v>
      </c>
      <c r="E20" s="21">
        <f>STDEVP(E2:E10,E11:E15)</f>
        <v>27.272656748517317</v>
      </c>
    </row>
  </sheetData>
  <mergeCells count="5">
    <mergeCell ref="A17:B17"/>
    <mergeCell ref="A18:B18"/>
    <mergeCell ref="A19:B19"/>
    <mergeCell ref="A20:B20"/>
    <mergeCell ref="B2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workbookViewId="0">
      <selection activeCell="B24" sqref="B24"/>
    </sheetView>
  </sheetViews>
  <sheetFormatPr baseColWidth="10" defaultRowHeight="15.75"/>
  <cols>
    <col min="1" max="1" width="8.875" customWidth="1"/>
    <col min="2" max="2" width="10.875" customWidth="1"/>
    <col min="5" max="5" width="8.875" customWidth="1"/>
  </cols>
  <sheetData>
    <row r="1" spans="1:5" ht="33" customHeight="1" thickBot="1">
      <c r="A1" s="8" t="s">
        <v>34</v>
      </c>
      <c r="B1" s="9" t="s">
        <v>36</v>
      </c>
      <c r="C1" s="10" t="s">
        <v>0</v>
      </c>
      <c r="D1" s="11" t="s">
        <v>1</v>
      </c>
      <c r="E1" s="11" t="s">
        <v>2</v>
      </c>
    </row>
    <row r="2" spans="1:5">
      <c r="A2" s="16" t="s">
        <v>18</v>
      </c>
      <c r="B2" s="40" t="s">
        <v>39</v>
      </c>
      <c r="C2" s="6">
        <v>55</v>
      </c>
      <c r="D2" s="7">
        <v>90</v>
      </c>
      <c r="E2" s="5">
        <v>124.4</v>
      </c>
    </row>
    <row r="3" spans="1:5">
      <c r="A3" s="16" t="s">
        <v>19</v>
      </c>
      <c r="B3" s="41"/>
      <c r="C3" s="6">
        <v>35</v>
      </c>
      <c r="D3" s="7">
        <v>60</v>
      </c>
      <c r="E3" s="5">
        <v>66.599999999999994</v>
      </c>
    </row>
    <row r="4" spans="1:5">
      <c r="A4" s="16" t="s">
        <v>20</v>
      </c>
      <c r="B4" s="41"/>
      <c r="C4" s="6">
        <v>45</v>
      </c>
      <c r="D4" s="7">
        <v>80</v>
      </c>
      <c r="E4" s="5">
        <v>101.4</v>
      </c>
    </row>
    <row r="5" spans="1:5">
      <c r="A5" s="16" t="s">
        <v>21</v>
      </c>
      <c r="B5" s="41"/>
      <c r="C5" s="6">
        <v>35</v>
      </c>
      <c r="D5" s="7">
        <v>85</v>
      </c>
      <c r="E5" s="5">
        <v>99.8</v>
      </c>
    </row>
    <row r="6" spans="1:5">
      <c r="A6" s="17" t="s">
        <v>31</v>
      </c>
      <c r="B6" s="41"/>
      <c r="C6" s="6">
        <v>60</v>
      </c>
      <c r="D6" s="7">
        <v>115</v>
      </c>
      <c r="E6" s="7">
        <v>146.69999999999999</v>
      </c>
    </row>
    <row r="7" spans="1:5">
      <c r="A7" s="16" t="s">
        <v>22</v>
      </c>
      <c r="B7" s="41"/>
      <c r="C7" s="6">
        <v>45</v>
      </c>
      <c r="D7" s="7">
        <v>105</v>
      </c>
      <c r="E7" s="5">
        <v>116.8</v>
      </c>
    </row>
    <row r="8" spans="1:5">
      <c r="A8" s="16" t="s">
        <v>23</v>
      </c>
      <c r="B8" s="41"/>
      <c r="C8" s="6">
        <v>60</v>
      </c>
      <c r="D8" s="7">
        <v>120</v>
      </c>
      <c r="E8" s="7">
        <v>151.1</v>
      </c>
    </row>
    <row r="9" spans="1:5">
      <c r="A9" s="16" t="s">
        <v>24</v>
      </c>
      <c r="B9" s="41"/>
      <c r="C9" s="6">
        <v>60</v>
      </c>
      <c r="D9" s="7">
        <v>100</v>
      </c>
      <c r="E9" s="5">
        <v>136.1</v>
      </c>
    </row>
    <row r="10" spans="1:5">
      <c r="A10" s="16" t="s">
        <v>25</v>
      </c>
      <c r="B10" s="41"/>
      <c r="C10" s="6" t="s">
        <v>17</v>
      </c>
      <c r="D10" s="7" t="s">
        <v>17</v>
      </c>
      <c r="E10" s="7">
        <v>96.7</v>
      </c>
    </row>
    <row r="11" spans="1:5">
      <c r="A11" s="16" t="s">
        <v>26</v>
      </c>
      <c r="B11" s="41"/>
      <c r="C11" s="6">
        <v>30</v>
      </c>
      <c r="D11" s="7">
        <v>40</v>
      </c>
      <c r="E11" s="5">
        <v>109.2</v>
      </c>
    </row>
    <row r="12" spans="1:5">
      <c r="A12" s="16" t="s">
        <v>27</v>
      </c>
      <c r="B12" s="41"/>
      <c r="C12" s="6">
        <v>45</v>
      </c>
      <c r="D12" s="7">
        <v>80</v>
      </c>
      <c r="E12" s="18">
        <v>98</v>
      </c>
    </row>
    <row r="13" spans="1:5">
      <c r="A13" s="16" t="s">
        <v>28</v>
      </c>
      <c r="B13" s="41"/>
      <c r="C13" s="6">
        <v>40</v>
      </c>
      <c r="D13" s="7">
        <v>80</v>
      </c>
      <c r="E13" s="5">
        <v>115.4</v>
      </c>
    </row>
    <row r="14" spans="1:5">
      <c r="A14" s="16" t="s">
        <v>29</v>
      </c>
      <c r="B14" s="41"/>
      <c r="C14" s="6" t="s">
        <v>17</v>
      </c>
      <c r="D14" s="7" t="s">
        <v>17</v>
      </c>
      <c r="E14" s="5">
        <v>100.3</v>
      </c>
    </row>
    <row r="15" spans="1:5" ht="16.5" thickBot="1">
      <c r="A15" s="19" t="s">
        <v>30</v>
      </c>
      <c r="B15" s="42"/>
      <c r="C15" s="20">
        <v>15</v>
      </c>
      <c r="D15" s="21">
        <v>30</v>
      </c>
      <c r="E15" s="22">
        <v>59.8</v>
      </c>
    </row>
    <row r="16" spans="1:5" ht="16.5" thickBot="1">
      <c r="A16" s="2"/>
      <c r="B16" s="2"/>
      <c r="C16" s="2"/>
      <c r="D16" s="2"/>
      <c r="E16" s="2"/>
    </row>
    <row r="17" spans="1:9">
      <c r="A17" s="23" t="s">
        <v>32</v>
      </c>
      <c r="B17" s="24"/>
      <c r="C17" s="25">
        <f>MIN(C2:C9,C11:C13,C15)</f>
        <v>15</v>
      </c>
      <c r="D17" s="26">
        <f>MIN(D2:D9,D11:D13,D15)</f>
        <v>30</v>
      </c>
      <c r="E17" s="26">
        <f>MIN(E2:E15)</f>
        <v>59.8</v>
      </c>
      <c r="G17" s="4"/>
      <c r="I17" s="3"/>
    </row>
    <row r="18" spans="1:9">
      <c r="A18" s="27" t="s">
        <v>33</v>
      </c>
      <c r="B18" s="28"/>
      <c r="C18" s="29">
        <f>MAX(C2:C9,C11:C13,C15)</f>
        <v>60</v>
      </c>
      <c r="D18" s="30">
        <f>MAX(D2:D9,D11:D13,D15)</f>
        <v>120</v>
      </c>
      <c r="E18" s="30">
        <f>MAX(E2:E15)</f>
        <v>151.1</v>
      </c>
      <c r="G18" s="3"/>
      <c r="I18" s="3"/>
    </row>
    <row r="19" spans="1:9">
      <c r="A19" s="27" t="s">
        <v>37</v>
      </c>
      <c r="B19" s="28"/>
      <c r="C19" s="29">
        <f>AVERAGE(C2:C9,C11:C13,C15)</f>
        <v>43.75</v>
      </c>
      <c r="D19" s="30">
        <f>AVERAGE(D2:D9,D11:D13,D15)</f>
        <v>82.083333333333329</v>
      </c>
      <c r="E19" s="30">
        <f>AVERAGE(E2:E15)</f>
        <v>108.73571428571428</v>
      </c>
    </row>
    <row r="20" spans="1:9" ht="16.5" thickBot="1">
      <c r="A20" s="31" t="s">
        <v>38</v>
      </c>
      <c r="B20" s="32"/>
      <c r="C20" s="33">
        <f>STDEVP(C2:C9,C11:C13,C15)</f>
        <v>13.248427579653871</v>
      </c>
      <c r="D20" s="34">
        <f>STDEVP(D2:D9,D11:D13,D15)</f>
        <v>26.493578886632552</v>
      </c>
      <c r="E20" s="34">
        <f>STDEVP(E2:E15)</f>
        <v>25.319264465249077</v>
      </c>
    </row>
  </sheetData>
  <mergeCells count="5">
    <mergeCell ref="A17:B17"/>
    <mergeCell ref="A18:B18"/>
    <mergeCell ref="A19:B19"/>
    <mergeCell ref="A20:B20"/>
    <mergeCell ref="B2:B15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unfrozen</vt:lpstr>
      <vt:lpstr>frozen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 Microsoft Office-Anwender</dc:creator>
  <cp:lastModifiedBy>Mamot, Philipp</cp:lastModifiedBy>
  <dcterms:created xsi:type="dcterms:W3CDTF">2017-03-23T08:55:28Z</dcterms:created>
  <dcterms:modified xsi:type="dcterms:W3CDTF">2019-08-29T07:29:43Z</dcterms:modified>
</cp:coreProperties>
</file>